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xp sp2 Full</author>
  </authors>
  <commentList>
    <comment ref="D76" authorId="0">
      <text>
        <r>
          <rPr>
            <sz val="8"/>
            <rFont val="Tahoma"/>
            <family val="2"/>
          </rPr>
          <t>(Tien, tuong duong tien, dttc ngan han-MS110+MS120)/(No ngan han-MS310)</t>
        </r>
      </text>
    </comment>
    <comment ref="D77" authorId="0">
      <text>
        <r>
          <rPr>
            <sz val="8"/>
            <rFont val="Tahoma"/>
            <family val="2"/>
          </rPr>
          <t>(Tsan ngan han-MS100)/(No ngan han-MS310)</t>
        </r>
      </text>
    </comment>
  </commentList>
</comments>
</file>

<file path=xl/sharedStrings.xml><?xml version="1.0" encoding="utf-8"?>
<sst xmlns="http://schemas.openxmlformats.org/spreadsheetml/2006/main" count="99" uniqueCount="92">
  <si>
    <t>BAÙO CAÙO TAØI CHÍNH TOÙM TAÉT</t>
  </si>
  <si>
    <t>STT</t>
  </si>
  <si>
    <t>Noäi dung</t>
  </si>
  <si>
    <t>Soá dö cuoái kyø</t>
  </si>
  <si>
    <t xml:space="preserve">I </t>
  </si>
  <si>
    <t>Taøi saûn ngaén haïn</t>
  </si>
  <si>
    <t>Tieàn vaø caùc khoaûn töông ñöông tieàn</t>
  </si>
  <si>
    <t>Caùc khoaûn ñaàu tö taøi chính ngaén haïn</t>
  </si>
  <si>
    <t>Caùc khoaûn phaûi thu ngaén haïn</t>
  </si>
  <si>
    <t>Haøng toàn kho</t>
  </si>
  <si>
    <t>Taøi saûn ngaén haïn khaùc</t>
  </si>
  <si>
    <t>II</t>
  </si>
  <si>
    <t>Caùc khoaûn phaûi thu daøi haïn</t>
  </si>
  <si>
    <t>Taøi saûn coá ñònh</t>
  </si>
  <si>
    <t>- Taøi saûn coá ñònh höõu hình</t>
  </si>
  <si>
    <t>- Taøi saûn coá ñònh voâ hình</t>
  </si>
  <si>
    <t>- Taøi saûn coá ñònh thueâ taøi chính</t>
  </si>
  <si>
    <t>- Chi phí xaây döïng cô baûn dôû dang</t>
  </si>
  <si>
    <t>Baát ñoäng saûn ñaàu tö</t>
  </si>
  <si>
    <t>Caùc khoaûn ñaàu tö taøi chính daøi haïn</t>
  </si>
  <si>
    <t>Taøi saûn daøi haïn khaùc</t>
  </si>
  <si>
    <t>III</t>
  </si>
  <si>
    <t>TOÅNG COÄNG TAØI SAÛN</t>
  </si>
  <si>
    <t>IV</t>
  </si>
  <si>
    <t>Nôï phaûi traû</t>
  </si>
  <si>
    <t>Nôï ngaén haïn</t>
  </si>
  <si>
    <t>Nôï daøi haïn</t>
  </si>
  <si>
    <t>V</t>
  </si>
  <si>
    <t>Voán chuû sôû höõu</t>
  </si>
  <si>
    <t>- Voán ñaàu tö cuûa chuû sôû höõu</t>
  </si>
  <si>
    <t>- Thaëng dö voán coå phaàn</t>
  </si>
  <si>
    <t>- Coå phieáu quyõ</t>
  </si>
  <si>
    <t>- Cheânh leäch ñaùnh giaù laïi taøi saûn</t>
  </si>
  <si>
    <t>- Caùc quyõ</t>
  </si>
  <si>
    <t>- Nguoàn voán ñaàu tö XDCB</t>
  </si>
  <si>
    <t>- Lôïi nhuaän sau thueá chöa phaân phoái</t>
  </si>
  <si>
    <t>Nguoàn kinh phí vaø quó khaùc</t>
  </si>
  <si>
    <t>- Quyõ khen thöôûng phuùc lôïi</t>
  </si>
  <si>
    <t>- Nguoàn kinh phí</t>
  </si>
  <si>
    <t>- Nguoàn kinh phí ñaõ hình thaønh TSCÑ</t>
  </si>
  <si>
    <t>VI</t>
  </si>
  <si>
    <t>TOÅNG COÄNG NGUOÀN VOÁN</t>
  </si>
  <si>
    <t>Taøi saûn daøi haïn</t>
  </si>
  <si>
    <t>Chæ tieâu</t>
  </si>
  <si>
    <t>Kyø baùo caùo</t>
  </si>
  <si>
    <t>Luyõ keá</t>
  </si>
  <si>
    <t>Doanh thu baùn haøng vaø cung caáp dòch vuï</t>
  </si>
  <si>
    <t>Caùc khoaûn giaûm tröø doanh thu</t>
  </si>
  <si>
    <t>Doanh thu thuaàn veà baùn haøng vaø cung caáp dòch vuï</t>
  </si>
  <si>
    <t>Giaù voán haøng baùn</t>
  </si>
  <si>
    <t>LN goäp veà baùn haøng vaø cung caáp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</si>
  <si>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</si>
  <si>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</si>
  <si>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</si>
  <si>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</si>
  <si>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</si>
  <si>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</si>
  <si>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</si>
  <si>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</si>
  <si>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Toång lôïi nhuaän keá toaùn tröôùc thueá</t>
  </si>
  <si>
    <t>Lôïi nhuaän sau thueá thu nhaäp doanh nghieäp</t>
  </si>
  <si>
    <t>Laõi cô baûn treân coå phieáu</t>
  </si>
  <si>
    <t>Coå töùc treân moãi coå phieáu</t>
  </si>
  <si>
    <t>Cô caáu taøi saûn</t>
  </si>
  <si>
    <t>Ñôn vò tính</t>
  </si>
  <si>
    <t>Kyø tröôùc</t>
  </si>
  <si>
    <t>_ Taøi saûn coá ñònh/Toång taøi saûn</t>
  </si>
  <si>
    <t>%</t>
  </si>
  <si>
    <t>_ Taøi saûn löu ñoäng/Toång taøi saûn</t>
  </si>
  <si>
    <t>Cô caáu nguoàn voán</t>
  </si>
  <si>
    <t>_ Nôï phaûi traû/Toång nguoàn voán</t>
  </si>
  <si>
    <t>Khaû naêng thanh toaùn</t>
  </si>
  <si>
    <t>_ Khaû naêng thanh toaùn nhanh</t>
  </si>
  <si>
    <t>Laàn</t>
  </si>
  <si>
    <t>_ Khaû naêng thanh toaùn hieän haønh</t>
  </si>
  <si>
    <t>Tyû suaát lôïi nhuaän</t>
  </si>
  <si>
    <t>_ Tyû suaát lôïi nhuaän tröôùc thueá/Toång taøi saûn</t>
  </si>
  <si>
    <t>_ Tyû suaát lôïi nhuaän sau thueá/Doanh thu thuaàn</t>
  </si>
  <si>
    <t>_ Tyû suaát lôïi nhuaän sau thueá/Nguoàn voán chuû sôû höõu</t>
  </si>
  <si>
    <t>COÂNG TY CP IN VAØ BAO BÌ MYÕ CHAÂU</t>
  </si>
  <si>
    <t>I. BAÛNG CAÂN ÑOÁI KEÁ TOAÙN</t>
  </si>
  <si>
    <t>II. KEÁT QUAÛ HOAÏT ÑOÄNG KINH DOANH</t>
  </si>
  <si>
    <t>III. CAÙC CHÆ TIEÂU TAØI CHÍNH CÔ BAÛN</t>
  </si>
  <si>
    <t>GIAÙM ÑOÁC COÂNG TY</t>
  </si>
  <si>
    <t>TRÒNH HÖÕU MINH</t>
  </si>
  <si>
    <t>_ Nguoàn voán chuû sôû höõu/Toång nguoàn voán</t>
  </si>
  <si>
    <t>Thueá thu nhaäp doanh nghieäp</t>
  </si>
  <si>
    <t xml:space="preserve"> - Cheânh leäch tyû giaù hoái ñoaùi</t>
  </si>
  <si>
    <t>( Quí 2 naêm 2007)</t>
  </si>
  <si>
    <t>Ngaøy     11      thaùng   07    naêm  2007</t>
  </si>
  <si>
    <t>Soá dö ñaàu năm</t>
  </si>
  <si>
    <t>http://www.vse.org.vn/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</si>
</sst>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8">
    <font>
      <sz val="10"/>
      <name val=".VnTime"/>
      <family val="0"/>
    </font>
    <font>
      <sz val="10"/>
      <name val="VNI-Times"/>
      <family val="0"/>
    </font>
    <font>
      <sz val="8"/>
      <name val=".VnTime"/>
      <family val="0"/>
    </font>
    <font>
      <b/>
      <sz val="10"/>
      <name val="VNI-Times"/>
      <family val="0"/>
    </font>
    <font>
      <b/>
      <sz val="16"/>
      <name val="VNI-Times"/>
      <family val="0"/>
    </font>
    <font>
      <b/>
      <sz val="12"/>
      <name val="VNI-Times"/>
      <family val="0"/>
    </font>
    <font>
      <sz val="8"/>
      <name val="Tahoma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4" xfId="15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43" fontId="1" fillId="0" borderId="1" xfId="1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165" fontId="3" fillId="0" borderId="4" xfId="15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1" fillId="0" borderId="3" xfId="15" applyNumberFormat="1" applyFont="1" applyBorder="1" applyAlignment="1">
      <alignment horizontal="center" vertical="center"/>
    </xf>
    <xf numFmtId="43" fontId="1" fillId="0" borderId="2" xfId="15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6" fontId="1" fillId="0" borderId="1" xfId="15" applyNumberFormat="1" applyFont="1" applyBorder="1" applyAlignment="1">
      <alignment horizontal="center" vertical="center"/>
    </xf>
    <xf numFmtId="166" fontId="1" fillId="0" borderId="2" xfId="15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C95" sqref="C95"/>
    </sheetView>
  </sheetViews>
  <sheetFormatPr defaultColWidth="9.00390625" defaultRowHeight="12.75"/>
  <cols>
    <col min="1" max="1" width="6.875" style="1" customWidth="1"/>
    <col min="2" max="2" width="44.125" style="1" customWidth="1"/>
    <col min="3" max="3" width="11.125" style="6" customWidth="1"/>
    <col min="4" max="4" width="23.00390625" style="1" customWidth="1"/>
    <col min="5" max="5" width="21.375" style="1" customWidth="1"/>
    <col min="6" max="6" width="13.875" style="1" bestFit="1" customWidth="1"/>
    <col min="7" max="16384" width="9.125" style="1" customWidth="1"/>
  </cols>
  <sheetData>
    <row r="1" spans="1:2" ht="18.75" customHeight="1">
      <c r="A1" s="35" t="s">
        <v>79</v>
      </c>
      <c r="B1" s="35"/>
    </row>
    <row r="2" spans="1:2" ht="14.25" hidden="1">
      <c r="A2" s="35"/>
      <c r="B2" s="35"/>
    </row>
    <row r="3" spans="1:5" ht="27.75" customHeight="1">
      <c r="A3" s="36" t="s">
        <v>0</v>
      </c>
      <c r="B3" s="36"/>
      <c r="C3" s="36"/>
      <c r="D3" s="36"/>
      <c r="E3" s="36"/>
    </row>
    <row r="4" spans="1:5" ht="15.75">
      <c r="A4" s="37" t="s">
        <v>88</v>
      </c>
      <c r="B4" s="37"/>
      <c r="C4" s="37"/>
      <c r="D4" s="37"/>
      <c r="E4" s="37"/>
    </row>
    <row r="5" spans="1:3" s="19" customFormat="1" ht="18.75" customHeight="1">
      <c r="A5" s="21" t="s">
        <v>80</v>
      </c>
      <c r="C5" s="22"/>
    </row>
    <row r="6" spans="1:5" s="21" customFormat="1" ht="20.25" customHeight="1">
      <c r="A6" s="15" t="s">
        <v>1</v>
      </c>
      <c r="B6" s="38" t="s">
        <v>2</v>
      </c>
      <c r="C6" s="39"/>
      <c r="D6" s="15" t="s">
        <v>90</v>
      </c>
      <c r="E6" s="15" t="s">
        <v>3</v>
      </c>
    </row>
    <row r="7" spans="1:5" s="21" customFormat="1" ht="18.75" customHeight="1">
      <c r="A7" s="15" t="s">
        <v>4</v>
      </c>
      <c r="B7" s="40" t="s">
        <v>5</v>
      </c>
      <c r="C7" s="41"/>
      <c r="D7" s="24">
        <f>SUM(D8:D12)</f>
        <v>66127516875</v>
      </c>
      <c r="E7" s="24">
        <f>SUM(E8:E12)</f>
        <v>69293035432</v>
      </c>
    </row>
    <row r="8" spans="1:5" s="19" customFormat="1" ht="18.75" customHeight="1">
      <c r="A8" s="23">
        <v>1</v>
      </c>
      <c r="B8" s="42" t="s">
        <v>6</v>
      </c>
      <c r="C8" s="43"/>
      <c r="D8" s="25">
        <v>1684712500</v>
      </c>
      <c r="E8" s="25">
        <v>1397899972</v>
      </c>
    </row>
    <row r="9" spans="1:5" s="19" customFormat="1" ht="18.75" customHeight="1">
      <c r="A9" s="23">
        <v>2</v>
      </c>
      <c r="B9" s="42" t="s">
        <v>7</v>
      </c>
      <c r="C9" s="43"/>
      <c r="D9" s="25"/>
      <c r="E9" s="25"/>
    </row>
    <row r="10" spans="1:5" s="19" customFormat="1" ht="18.75" customHeight="1">
      <c r="A10" s="23">
        <v>3</v>
      </c>
      <c r="B10" s="42" t="s">
        <v>8</v>
      </c>
      <c r="C10" s="43"/>
      <c r="D10" s="25">
        <v>17909541317</v>
      </c>
      <c r="E10" s="25">
        <v>15631673142</v>
      </c>
    </row>
    <row r="11" spans="1:5" s="19" customFormat="1" ht="18.75" customHeight="1">
      <c r="A11" s="23">
        <v>4</v>
      </c>
      <c r="B11" s="42" t="s">
        <v>9</v>
      </c>
      <c r="C11" s="43"/>
      <c r="D11" s="25">
        <v>46122431212</v>
      </c>
      <c r="E11" s="25">
        <v>51336059706</v>
      </c>
    </row>
    <row r="12" spans="1:5" s="19" customFormat="1" ht="18.75" customHeight="1">
      <c r="A12" s="23">
        <v>5</v>
      </c>
      <c r="B12" s="42" t="s">
        <v>10</v>
      </c>
      <c r="C12" s="43"/>
      <c r="D12" s="25">
        <v>410831846</v>
      </c>
      <c r="E12" s="25">
        <v>927402612</v>
      </c>
    </row>
    <row r="13" spans="1:5" s="21" customFormat="1" ht="18.75" customHeight="1">
      <c r="A13" s="15" t="s">
        <v>11</v>
      </c>
      <c r="B13" s="40" t="s">
        <v>42</v>
      </c>
      <c r="C13" s="44"/>
      <c r="D13" s="26">
        <f>SUM(D14:D15)</f>
        <v>25715757284</v>
      </c>
      <c r="E13" s="26">
        <f>SUM(E14:E15)</f>
        <v>24588190960</v>
      </c>
    </row>
    <row r="14" spans="1:5" s="19" customFormat="1" ht="18.75" customHeight="1">
      <c r="A14" s="23">
        <v>1</v>
      </c>
      <c r="B14" s="42" t="s">
        <v>12</v>
      </c>
      <c r="C14" s="43"/>
      <c r="D14" s="25"/>
      <c r="E14" s="25"/>
    </row>
    <row r="15" spans="1:5" s="19" customFormat="1" ht="18.75" customHeight="1">
      <c r="A15" s="23">
        <v>2</v>
      </c>
      <c r="B15" s="42" t="s">
        <v>13</v>
      </c>
      <c r="C15" s="43"/>
      <c r="D15" s="25">
        <f>SUM(D16:D19)</f>
        <v>25715757284</v>
      </c>
      <c r="E15" s="25">
        <f>SUM(E16:E19)</f>
        <v>24588190960</v>
      </c>
    </row>
    <row r="16" spans="1:5" s="19" customFormat="1" ht="18.75" customHeight="1">
      <c r="A16" s="27"/>
      <c r="B16" s="42" t="s">
        <v>14</v>
      </c>
      <c r="C16" s="43"/>
      <c r="D16" s="25">
        <v>24771373738</v>
      </c>
      <c r="E16" s="25">
        <v>20985757626</v>
      </c>
    </row>
    <row r="17" spans="1:5" s="19" customFormat="1" ht="18.75" customHeight="1">
      <c r="A17" s="27"/>
      <c r="B17" s="42" t="s">
        <v>15</v>
      </c>
      <c r="C17" s="43"/>
      <c r="D17" s="25"/>
      <c r="E17" s="25"/>
    </row>
    <row r="18" spans="1:5" s="19" customFormat="1" ht="18.75" customHeight="1">
      <c r="A18" s="27"/>
      <c r="B18" s="42" t="s">
        <v>16</v>
      </c>
      <c r="C18" s="43"/>
      <c r="D18" s="25"/>
      <c r="E18" s="25"/>
    </row>
    <row r="19" spans="1:5" s="19" customFormat="1" ht="18.75" customHeight="1">
      <c r="A19" s="27"/>
      <c r="B19" s="42" t="s">
        <v>17</v>
      </c>
      <c r="C19" s="43"/>
      <c r="D19" s="25">
        <v>944383546</v>
      </c>
      <c r="E19" s="25">
        <v>3602433334</v>
      </c>
    </row>
    <row r="20" spans="1:5" s="19" customFormat="1" ht="18.75" customHeight="1">
      <c r="A20" s="23">
        <v>3</v>
      </c>
      <c r="B20" s="42" t="s">
        <v>18</v>
      </c>
      <c r="C20" s="43"/>
      <c r="D20" s="27"/>
      <c r="E20" s="27"/>
    </row>
    <row r="21" spans="1:5" s="19" customFormat="1" ht="18.75" customHeight="1">
      <c r="A21" s="23">
        <v>4</v>
      </c>
      <c r="B21" s="42" t="s">
        <v>19</v>
      </c>
      <c r="C21" s="43"/>
      <c r="D21" s="27"/>
      <c r="E21" s="27"/>
    </row>
    <row r="22" spans="1:5" s="19" customFormat="1" ht="18.75" customHeight="1">
      <c r="A22" s="23">
        <v>5</v>
      </c>
      <c r="B22" s="42" t="s">
        <v>20</v>
      </c>
      <c r="C22" s="43"/>
      <c r="D22" s="27"/>
      <c r="E22" s="27"/>
    </row>
    <row r="23" spans="1:5" s="21" customFormat="1" ht="18.75" customHeight="1">
      <c r="A23" s="15" t="s">
        <v>21</v>
      </c>
      <c r="B23" s="40" t="s">
        <v>22</v>
      </c>
      <c r="C23" s="44"/>
      <c r="D23" s="26">
        <f>D7+D13</f>
        <v>91843274159</v>
      </c>
      <c r="E23" s="26">
        <f>E7+E13</f>
        <v>93881226392</v>
      </c>
    </row>
    <row r="24" spans="1:5" s="21" customFormat="1" ht="18.75" customHeight="1">
      <c r="A24" s="15" t="s">
        <v>23</v>
      </c>
      <c r="B24" s="40" t="s">
        <v>24</v>
      </c>
      <c r="C24" s="44"/>
      <c r="D24" s="24">
        <f>SUM(D25:D26)</f>
        <v>35245249000</v>
      </c>
      <c r="E24" s="24">
        <f>SUM(E25:E26)</f>
        <v>32613124909</v>
      </c>
    </row>
    <row r="25" spans="1:5" s="19" customFormat="1" ht="18.75" customHeight="1">
      <c r="A25" s="23">
        <v>1</v>
      </c>
      <c r="B25" s="42" t="s">
        <v>25</v>
      </c>
      <c r="C25" s="43"/>
      <c r="D25" s="25">
        <v>26777608895</v>
      </c>
      <c r="E25" s="25">
        <v>27788986204</v>
      </c>
    </row>
    <row r="26" spans="1:5" s="19" customFormat="1" ht="18.75" customHeight="1">
      <c r="A26" s="23">
        <v>2</v>
      </c>
      <c r="B26" s="42" t="s">
        <v>26</v>
      </c>
      <c r="C26" s="43"/>
      <c r="D26" s="25">
        <v>8467640105</v>
      </c>
      <c r="E26" s="25">
        <v>4824138705</v>
      </c>
    </row>
    <row r="27" spans="1:5" s="19" customFormat="1" ht="18.75" customHeight="1">
      <c r="A27" s="15" t="s">
        <v>27</v>
      </c>
      <c r="B27" s="40" t="s">
        <v>28</v>
      </c>
      <c r="C27" s="44"/>
      <c r="D27" s="26">
        <f>D28+D37</f>
        <v>56598025159</v>
      </c>
      <c r="E27" s="26">
        <f>E28+E37</f>
        <v>61268101483</v>
      </c>
    </row>
    <row r="28" spans="1:5" s="19" customFormat="1" ht="18.75" customHeight="1">
      <c r="A28" s="23">
        <v>1</v>
      </c>
      <c r="B28" s="42" t="s">
        <v>28</v>
      </c>
      <c r="C28" s="43"/>
      <c r="D28" s="26">
        <f>SUM(D29:D36)</f>
        <v>55846994791</v>
      </c>
      <c r="E28" s="26">
        <f>SUM(E29:E36)</f>
        <v>60219114514</v>
      </c>
    </row>
    <row r="29" spans="1:5" s="19" customFormat="1" ht="18.75" customHeight="1">
      <c r="A29" s="23"/>
      <c r="B29" s="42" t="s">
        <v>29</v>
      </c>
      <c r="C29" s="43"/>
      <c r="D29" s="25">
        <v>30000000000</v>
      </c>
      <c r="E29" s="25">
        <v>30000000000</v>
      </c>
    </row>
    <row r="30" spans="1:5" s="19" customFormat="1" ht="18.75" customHeight="1">
      <c r="A30" s="23"/>
      <c r="B30" s="42" t="s">
        <v>30</v>
      </c>
      <c r="C30" s="43"/>
      <c r="D30" s="25">
        <v>9526603285</v>
      </c>
      <c r="E30" s="25">
        <v>9526603285</v>
      </c>
    </row>
    <row r="31" spans="1:5" s="19" customFormat="1" ht="18.75" customHeight="1">
      <c r="A31" s="23"/>
      <c r="B31" s="42" t="s">
        <v>31</v>
      </c>
      <c r="C31" s="43"/>
      <c r="D31" s="27"/>
      <c r="E31" s="27"/>
    </row>
    <row r="32" spans="1:5" s="19" customFormat="1" ht="18.75" customHeight="1">
      <c r="A32" s="23"/>
      <c r="B32" s="42" t="s">
        <v>32</v>
      </c>
      <c r="C32" s="43"/>
      <c r="D32" s="27"/>
      <c r="E32" s="27"/>
    </row>
    <row r="33" spans="1:5" s="19" customFormat="1" ht="18.75" customHeight="1">
      <c r="A33" s="23"/>
      <c r="B33" s="42" t="s">
        <v>87</v>
      </c>
      <c r="C33" s="43"/>
      <c r="D33" s="27"/>
      <c r="E33" s="27"/>
    </row>
    <row r="34" spans="1:5" s="19" customFormat="1" ht="18.75" customHeight="1">
      <c r="A34" s="23"/>
      <c r="B34" s="42" t="s">
        <v>33</v>
      </c>
      <c r="C34" s="43"/>
      <c r="D34" s="25">
        <f>11021869202+1709663571</f>
        <v>12731532773</v>
      </c>
      <c r="E34" s="25">
        <f>11717234426+1958466508+139281762</f>
        <v>13814982696</v>
      </c>
    </row>
    <row r="35" spans="1:5" s="19" customFormat="1" ht="18.75" customHeight="1">
      <c r="A35" s="23"/>
      <c r="B35" s="42" t="s">
        <v>35</v>
      </c>
      <c r="C35" s="43"/>
      <c r="D35" s="25">
        <v>3588858733</v>
      </c>
      <c r="E35" s="25">
        <v>6877528533</v>
      </c>
    </row>
    <row r="36" spans="1:5" s="19" customFormat="1" ht="18.75" customHeight="1">
      <c r="A36" s="23"/>
      <c r="B36" s="42" t="s">
        <v>34</v>
      </c>
      <c r="C36" s="43"/>
      <c r="D36" s="27"/>
      <c r="E36" s="27"/>
    </row>
    <row r="37" spans="1:5" s="19" customFormat="1" ht="18.75" customHeight="1">
      <c r="A37" s="23">
        <v>2</v>
      </c>
      <c r="B37" s="42" t="s">
        <v>36</v>
      </c>
      <c r="C37" s="43"/>
      <c r="D37" s="24">
        <f>D38</f>
        <v>751030368</v>
      </c>
      <c r="E37" s="24">
        <f>E38</f>
        <v>1048986969</v>
      </c>
    </row>
    <row r="38" spans="1:5" s="19" customFormat="1" ht="18.75" customHeight="1">
      <c r="A38" s="27"/>
      <c r="B38" s="42" t="s">
        <v>37</v>
      </c>
      <c r="C38" s="43"/>
      <c r="D38" s="25">
        <v>751030368</v>
      </c>
      <c r="E38" s="25">
        <v>1048986969</v>
      </c>
    </row>
    <row r="39" spans="1:5" s="19" customFormat="1" ht="18.75" customHeight="1">
      <c r="A39" s="27"/>
      <c r="B39" s="42" t="s">
        <v>38</v>
      </c>
      <c r="C39" s="43"/>
      <c r="D39" s="27"/>
      <c r="E39" s="27"/>
    </row>
    <row r="40" spans="1:5" s="19" customFormat="1" ht="18.75" customHeight="1">
      <c r="A40" s="27"/>
      <c r="B40" s="42" t="s">
        <v>39</v>
      </c>
      <c r="C40" s="43"/>
      <c r="D40" s="27"/>
      <c r="E40" s="27"/>
    </row>
    <row r="41" spans="1:5" s="21" customFormat="1" ht="18.75" customHeight="1">
      <c r="A41" s="15" t="s">
        <v>40</v>
      </c>
      <c r="B41" s="40" t="s">
        <v>41</v>
      </c>
      <c r="C41" s="41"/>
      <c r="D41" s="24">
        <f>D24+D27</f>
        <v>91843274159</v>
      </c>
      <c r="E41" s="24">
        <f>E24+E27</f>
        <v>93881226392</v>
      </c>
    </row>
    <row r="42" spans="1:5" ht="12.75">
      <c r="A42" s="3"/>
      <c r="B42" s="4"/>
      <c r="C42" s="8"/>
      <c r="D42" s="5"/>
      <c r="E42" s="5"/>
    </row>
    <row r="43" spans="1:5" ht="12.75">
      <c r="A43" s="3"/>
      <c r="B43" s="4"/>
      <c r="C43" s="8"/>
      <c r="D43" s="5"/>
      <c r="E43" s="5"/>
    </row>
    <row r="44" spans="1:5" ht="12.75">
      <c r="A44" s="3"/>
      <c r="B44" s="4"/>
      <c r="C44" s="8"/>
      <c r="D44" s="5"/>
      <c r="E44" s="5"/>
    </row>
    <row r="45" spans="1:3" s="19" customFormat="1" ht="21" customHeight="1">
      <c r="A45" s="21" t="s">
        <v>81</v>
      </c>
      <c r="B45" s="21"/>
      <c r="C45" s="17"/>
    </row>
    <row r="46" spans="1:5" s="19" customFormat="1" ht="18" customHeight="1">
      <c r="A46" s="23" t="s">
        <v>1</v>
      </c>
      <c r="B46" s="45" t="s">
        <v>43</v>
      </c>
      <c r="C46" s="46"/>
      <c r="D46" s="23" t="s">
        <v>44</v>
      </c>
      <c r="E46" s="23" t="s">
        <v>45</v>
      </c>
    </row>
    <row r="47" spans="1:6" s="21" customFormat="1" ht="18" customHeight="1">
      <c r="A47" s="15">
        <v>1</v>
      </c>
      <c r="B47" s="40" t="s">
        <v>46</v>
      </c>
      <c r="C47" s="41"/>
      <c r="D47" s="26">
        <v>41218136339</v>
      </c>
      <c r="E47" s="26">
        <v>78927131907</v>
      </c>
      <c r="F47" s="33"/>
    </row>
    <row r="48" spans="1:6" s="21" customFormat="1" ht="18" customHeight="1">
      <c r="A48" s="15">
        <v>2</v>
      </c>
      <c r="B48" s="40" t="s">
        <v>47</v>
      </c>
      <c r="C48" s="41"/>
      <c r="D48" s="26">
        <v>21168612</v>
      </c>
      <c r="E48" s="26">
        <v>33888039</v>
      </c>
      <c r="F48" s="33"/>
    </row>
    <row r="49" spans="1:6" s="21" customFormat="1" ht="18" customHeight="1">
      <c r="A49" s="15">
        <v>3</v>
      </c>
      <c r="B49" s="40" t="s">
        <v>48</v>
      </c>
      <c r="C49" s="41"/>
      <c r="D49" s="26">
        <f>D47-D48</f>
        <v>41196967727</v>
      </c>
      <c r="E49" s="26">
        <f>E47-E48</f>
        <v>78893243868</v>
      </c>
      <c r="F49" s="33"/>
    </row>
    <row r="50" spans="1:6" s="19" customFormat="1" ht="18" customHeight="1">
      <c r="A50" s="23">
        <v>4</v>
      </c>
      <c r="B50" s="42" t="s">
        <v>49</v>
      </c>
      <c r="C50" s="43"/>
      <c r="D50" s="25">
        <v>34420043997</v>
      </c>
      <c r="E50" s="25">
        <v>66661503494</v>
      </c>
      <c r="F50" s="33"/>
    </row>
    <row r="51" spans="1:6" s="21" customFormat="1" ht="18" customHeight="1">
      <c r="A51" s="15">
        <v>5</v>
      </c>
      <c r="B51" s="40" t="s">
        <v>50</v>
      </c>
      <c r="C51" s="41"/>
      <c r="D51" s="26">
        <f>D49-D50</f>
        <v>6776923730</v>
      </c>
      <c r="E51" s="26">
        <f>E49-E50</f>
        <v>12231740374</v>
      </c>
      <c r="F51" s="33"/>
    </row>
    <row r="52" spans="1:6" s="19" customFormat="1" ht="18" customHeight="1">
      <c r="A52" s="23">
        <v>6</v>
      </c>
      <c r="B52" s="42" t="s">
        <v>51</v>
      </c>
      <c r="C52" s="43"/>
      <c r="D52" s="25">
        <v>44133094</v>
      </c>
      <c r="E52" s="25">
        <v>141538756</v>
      </c>
      <c r="F52" s="33"/>
    </row>
    <row r="53" spans="1:6" s="19" customFormat="1" ht="18" customHeight="1">
      <c r="A53" s="23">
        <v>7</v>
      </c>
      <c r="B53" s="42" t="s">
        <v>52</v>
      </c>
      <c r="C53" s="43"/>
      <c r="D53" s="25">
        <v>221819995</v>
      </c>
      <c r="E53" s="25">
        <v>490430380</v>
      </c>
      <c r="F53" s="33"/>
    </row>
    <row r="54" spans="1:6" s="19" customFormat="1" ht="18" customHeight="1">
      <c r="A54" s="23">
        <v>8</v>
      </c>
      <c r="B54" s="42" t="s">
        <v>53</v>
      </c>
      <c r="C54" s="43"/>
      <c r="D54" s="25">
        <v>684028197</v>
      </c>
      <c r="E54" s="25">
        <v>1414274365</v>
      </c>
      <c r="F54" s="33"/>
    </row>
    <row r="55" spans="1:6" s="19" customFormat="1" ht="18" customHeight="1">
      <c r="A55" s="23">
        <v>9</v>
      </c>
      <c r="B55" s="42" t="s">
        <v>54</v>
      </c>
      <c r="C55" s="43"/>
      <c r="D55" s="25">
        <v>1381640571</v>
      </c>
      <c r="E55" s="25">
        <v>2909402013</v>
      </c>
      <c r="F55" s="33"/>
    </row>
    <row r="56" spans="1:6" s="21" customFormat="1" ht="18" customHeight="1">
      <c r="A56" s="15">
        <v>10</v>
      </c>
      <c r="B56" s="40" t="s">
        <v>55</v>
      </c>
      <c r="C56" s="41"/>
      <c r="D56" s="26">
        <f>D51+D52-D53-D54-D55</f>
        <v>4533568061</v>
      </c>
      <c r="E56" s="26">
        <f>E51+E52-E53-E54-E55</f>
        <v>7559172372</v>
      </c>
      <c r="F56" s="33"/>
    </row>
    <row r="57" spans="1:6" s="19" customFormat="1" ht="18" customHeight="1">
      <c r="A57" s="23">
        <v>11</v>
      </c>
      <c r="B57" s="42" t="s">
        <v>56</v>
      </c>
      <c r="C57" s="43"/>
      <c r="D57" s="25">
        <v>166596085</v>
      </c>
      <c r="E57" s="25">
        <v>188278577</v>
      </c>
      <c r="F57" s="33"/>
    </row>
    <row r="58" spans="1:6" s="19" customFormat="1" ht="18" customHeight="1">
      <c r="A58" s="23">
        <v>12</v>
      </c>
      <c r="B58" s="42" t="s">
        <v>57</v>
      </c>
      <c r="C58" s="43"/>
      <c r="D58" s="25">
        <v>108953289</v>
      </c>
      <c r="E58" s="25">
        <v>108953289</v>
      </c>
      <c r="F58" s="33"/>
    </row>
    <row r="59" spans="1:6" s="21" customFormat="1" ht="18" customHeight="1">
      <c r="A59" s="15">
        <v>13</v>
      </c>
      <c r="B59" s="40" t="s">
        <v>58</v>
      </c>
      <c r="C59" s="41"/>
      <c r="D59" s="26">
        <f>D57-D58</f>
        <v>57642796</v>
      </c>
      <c r="E59" s="26">
        <f>E57-E58</f>
        <v>79325288</v>
      </c>
      <c r="F59" s="33"/>
    </row>
    <row r="60" spans="1:6" s="21" customFormat="1" ht="18" customHeight="1">
      <c r="A60" s="15">
        <v>14</v>
      </c>
      <c r="B60" s="40" t="s">
        <v>59</v>
      </c>
      <c r="C60" s="41"/>
      <c r="D60" s="26">
        <f>D56+D59</f>
        <v>4591210857</v>
      </c>
      <c r="E60" s="26">
        <f>E56+E59</f>
        <v>7638497660</v>
      </c>
      <c r="F60" s="33"/>
    </row>
    <row r="61" spans="1:6" s="19" customFormat="1" ht="18" customHeight="1">
      <c r="A61" s="23">
        <v>15</v>
      </c>
      <c r="B61" s="42" t="s">
        <v>86</v>
      </c>
      <c r="C61" s="43"/>
      <c r="D61" s="25">
        <v>573901357</v>
      </c>
      <c r="E61" s="25">
        <v>760969127</v>
      </c>
      <c r="F61" s="33"/>
    </row>
    <row r="62" spans="1:6" s="21" customFormat="1" ht="18" customHeight="1">
      <c r="A62" s="15">
        <v>16</v>
      </c>
      <c r="B62" s="40" t="s">
        <v>60</v>
      </c>
      <c r="C62" s="41"/>
      <c r="D62" s="26">
        <f>D60-D61</f>
        <v>4017309500</v>
      </c>
      <c r="E62" s="26">
        <f>E60-E61</f>
        <v>6877528533</v>
      </c>
      <c r="F62" s="33"/>
    </row>
    <row r="63" spans="1:6" s="19" customFormat="1" ht="18" customHeight="1" hidden="1">
      <c r="A63" s="23">
        <v>17</v>
      </c>
      <c r="B63" s="42" t="s">
        <v>61</v>
      </c>
      <c r="C63" s="43"/>
      <c r="D63" s="25">
        <f>D62/3000000</f>
        <v>1339.1031666666668</v>
      </c>
      <c r="E63" s="25">
        <f>E62/3000000</f>
        <v>2292.509511</v>
      </c>
      <c r="F63" s="33"/>
    </row>
    <row r="64" spans="1:6" s="19" customFormat="1" ht="18" customHeight="1">
      <c r="A64" s="23">
        <v>18</v>
      </c>
      <c r="B64" s="42" t="s">
        <v>62</v>
      </c>
      <c r="C64" s="43"/>
      <c r="D64" s="25"/>
      <c r="E64" s="25">
        <f>D64</f>
        <v>0</v>
      </c>
      <c r="F64" s="33"/>
    </row>
    <row r="65" spans="1:5" ht="14.25" hidden="1">
      <c r="A65" s="3"/>
      <c r="B65" s="5"/>
      <c r="C65" s="3"/>
      <c r="D65" s="7"/>
      <c r="E65" s="7"/>
    </row>
    <row r="66" spans="1:5" ht="14.25" hidden="1">
      <c r="A66" s="3"/>
      <c r="B66" s="5"/>
      <c r="C66" s="3"/>
      <c r="D66" s="7"/>
      <c r="E66" s="7"/>
    </row>
    <row r="67" spans="1:5" ht="18.75" customHeight="1" hidden="1">
      <c r="A67" s="2" t="s">
        <v>82</v>
      </c>
      <c r="B67" s="5"/>
      <c r="C67" s="3"/>
      <c r="D67" s="7"/>
      <c r="E67" s="7"/>
    </row>
    <row r="68" spans="1:5" s="17" customFormat="1" ht="20.25" customHeight="1" hidden="1">
      <c r="A68" s="15" t="s">
        <v>1</v>
      </c>
      <c r="B68" s="15" t="s">
        <v>43</v>
      </c>
      <c r="C68" s="15" t="s">
        <v>64</v>
      </c>
      <c r="D68" s="16" t="s">
        <v>65</v>
      </c>
      <c r="E68" s="16" t="s">
        <v>44</v>
      </c>
    </row>
    <row r="69" spans="1:5" s="19" customFormat="1" ht="18" customHeight="1" hidden="1">
      <c r="A69" s="14">
        <v>1</v>
      </c>
      <c r="B69" s="18" t="s">
        <v>63</v>
      </c>
      <c r="C69" s="11" t="s">
        <v>67</v>
      </c>
      <c r="D69" s="28"/>
      <c r="E69" s="28"/>
    </row>
    <row r="70" spans="1:5" s="19" customFormat="1" ht="18" customHeight="1" hidden="1">
      <c r="A70" s="12"/>
      <c r="B70" s="9" t="s">
        <v>66</v>
      </c>
      <c r="C70" s="12"/>
      <c r="D70" s="20">
        <f>D15/D23*100</f>
        <v>27.999608593527082</v>
      </c>
      <c r="E70" s="20">
        <f>E15/E23*100</f>
        <v>26.190743245441094</v>
      </c>
    </row>
    <row r="71" spans="1:5" s="19" customFormat="1" ht="18" customHeight="1" hidden="1">
      <c r="A71" s="13"/>
      <c r="B71" s="10" t="s">
        <v>68</v>
      </c>
      <c r="C71" s="13"/>
      <c r="D71" s="29">
        <f>D7/D23*100</f>
        <v>72.00039140647291</v>
      </c>
      <c r="E71" s="29">
        <f>E7/E23*100</f>
        <v>73.8092567545589</v>
      </c>
    </row>
    <row r="72" spans="1:5" s="19" customFormat="1" ht="18" customHeight="1" hidden="1">
      <c r="A72" s="14">
        <v>2</v>
      </c>
      <c r="B72" s="18" t="s">
        <v>69</v>
      </c>
      <c r="C72" s="11" t="s">
        <v>67</v>
      </c>
      <c r="D72" s="28"/>
      <c r="E72" s="28"/>
    </row>
    <row r="73" spans="1:5" s="19" customFormat="1" ht="18" customHeight="1" hidden="1">
      <c r="A73" s="12"/>
      <c r="B73" s="9" t="s">
        <v>70</v>
      </c>
      <c r="C73" s="12"/>
      <c r="D73" s="20">
        <f>D24/D41*100</f>
        <v>38.375427403625736</v>
      </c>
      <c r="E73" s="20">
        <f>E24/E41*100</f>
        <v>34.73870779321125</v>
      </c>
    </row>
    <row r="74" spans="1:5" s="19" customFormat="1" ht="18" customHeight="1" hidden="1">
      <c r="A74" s="13"/>
      <c r="B74" s="10" t="s">
        <v>85</v>
      </c>
      <c r="C74" s="13"/>
      <c r="D74" s="29">
        <f>D27/D41*100</f>
        <v>61.624572596374264</v>
      </c>
      <c r="E74" s="29">
        <f>E27/E41*100</f>
        <v>65.26129220678875</v>
      </c>
    </row>
    <row r="75" spans="1:5" s="19" customFormat="1" ht="18" customHeight="1" hidden="1">
      <c r="A75" s="14">
        <v>3</v>
      </c>
      <c r="B75" s="18" t="s">
        <v>71</v>
      </c>
      <c r="C75" s="11" t="s">
        <v>73</v>
      </c>
      <c r="D75" s="28"/>
      <c r="E75" s="28"/>
    </row>
    <row r="76" spans="1:5" s="19" customFormat="1" ht="18" customHeight="1" hidden="1">
      <c r="A76" s="12"/>
      <c r="B76" s="9" t="s">
        <v>72</v>
      </c>
      <c r="C76" s="12"/>
      <c r="D76" s="31">
        <f>(D8+D9)/D25</f>
        <v>0.06291497148255738</v>
      </c>
      <c r="E76" s="20">
        <f>(E8+E9)/E25</f>
        <v>0.05030410111898158</v>
      </c>
    </row>
    <row r="77" spans="1:5" s="19" customFormat="1" ht="18" customHeight="1" hidden="1">
      <c r="A77" s="13"/>
      <c r="B77" s="10" t="s">
        <v>74</v>
      </c>
      <c r="C77" s="13"/>
      <c r="D77" s="32">
        <f>D7/D25</f>
        <v>2.469507906187529</v>
      </c>
      <c r="E77" s="29">
        <f>E7/E25</f>
        <v>2.4935431225636373</v>
      </c>
    </row>
    <row r="78" spans="1:5" s="19" customFormat="1" ht="18" customHeight="1" hidden="1">
      <c r="A78" s="14">
        <v>4</v>
      </c>
      <c r="B78" s="18" t="s">
        <v>75</v>
      </c>
      <c r="C78" s="11" t="s">
        <v>67</v>
      </c>
      <c r="D78" s="28"/>
      <c r="E78" s="28"/>
    </row>
    <row r="79" spans="1:5" s="19" customFormat="1" ht="18" customHeight="1" hidden="1">
      <c r="A79" s="9"/>
      <c r="B79" s="9" t="s">
        <v>76</v>
      </c>
      <c r="C79" s="12"/>
      <c r="D79" s="20">
        <f>1071719756/D23*100</f>
        <v>1.1669006422229984</v>
      </c>
      <c r="E79" s="20">
        <f>E60/E23*100</f>
        <v>8.136342007405762</v>
      </c>
    </row>
    <row r="80" spans="1:5" s="19" customFormat="1" ht="18" customHeight="1" hidden="1">
      <c r="A80" s="9"/>
      <c r="B80" s="9" t="s">
        <v>77</v>
      </c>
      <c r="C80" s="12"/>
      <c r="D80" s="20">
        <f>1071719756/36211718434*100</f>
        <v>2.959593751269584</v>
      </c>
      <c r="E80" s="20">
        <f>E62/E49*100</f>
        <v>8.717512673844565</v>
      </c>
    </row>
    <row r="81" spans="1:5" s="19" customFormat="1" ht="18" customHeight="1" hidden="1">
      <c r="A81" s="10"/>
      <c r="B81" s="10" t="s">
        <v>78</v>
      </c>
      <c r="C81" s="13"/>
      <c r="D81" s="29">
        <f>1071719756/D28*100</f>
        <v>1.9190285171310821</v>
      </c>
      <c r="E81" s="29">
        <f>E62/E28*100</f>
        <v>11.420839692687746</v>
      </c>
    </row>
    <row r="82" ht="12.75"/>
    <row r="83" spans="3:5" ht="12.75">
      <c r="C83" s="30"/>
      <c r="D83" s="34" t="s">
        <v>89</v>
      </c>
      <c r="E83" s="34"/>
    </row>
    <row r="84" spans="3:5" ht="12.75">
      <c r="C84" s="30"/>
      <c r="D84" s="34" t="s">
        <v>83</v>
      </c>
      <c r="E84" s="34"/>
    </row>
    <row r="85" ht="12.75"/>
    <row r="86" spans="3:5" ht="12.75">
      <c r="C86" s="30"/>
      <c r="D86" s="34" t="s">
        <v>84</v>
      </c>
      <c r="E86" s="34"/>
    </row>
    <row r="87" ht="12.75"/>
    <row r="88" ht="12.75">
      <c r="A88" s="1" t="s">
        <v>91</v>
      </c>
    </row>
    <row r="97" ht="12.75"/>
    <row r="99" ht="12.75"/>
  </sheetData>
  <mergeCells count="62">
    <mergeCell ref="B63:C63"/>
    <mergeCell ref="B64:C64"/>
    <mergeCell ref="B62:C62"/>
    <mergeCell ref="B50:C50"/>
    <mergeCell ref="B52:C52"/>
    <mergeCell ref="B53:C53"/>
    <mergeCell ref="B54:C54"/>
    <mergeCell ref="B55:C55"/>
    <mergeCell ref="B57:C57"/>
    <mergeCell ref="B58:C58"/>
    <mergeCell ref="B61:C61"/>
    <mergeCell ref="B51:C51"/>
    <mergeCell ref="B56:C56"/>
    <mergeCell ref="B59:C59"/>
    <mergeCell ref="B60:C60"/>
    <mergeCell ref="B41:C41"/>
    <mergeCell ref="B47:C47"/>
    <mergeCell ref="B48:C48"/>
    <mergeCell ref="B49:C49"/>
    <mergeCell ref="B46:C46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5:C25"/>
    <mergeCell ref="B26:C26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D83:E83"/>
    <mergeCell ref="D84:E84"/>
    <mergeCell ref="D86:E86"/>
    <mergeCell ref="A1:B1"/>
    <mergeCell ref="A2:B2"/>
    <mergeCell ref="A3:E3"/>
    <mergeCell ref="A4:E4"/>
    <mergeCell ref="B6:C6"/>
    <mergeCell ref="B7:C7"/>
    <mergeCell ref="B8:C8"/>
  </mergeCells>
  <printOptions horizontalCentered="1"/>
  <pageMargins left="0.5" right="0.27" top="0.5" bottom="0.5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vyvh</cp:lastModifiedBy>
  <cp:lastPrinted>2007-04-18T03:58:15Z</cp:lastPrinted>
  <dcterms:created xsi:type="dcterms:W3CDTF">2007-01-26T01:51:12Z</dcterms:created>
  <dcterms:modified xsi:type="dcterms:W3CDTF">2007-07-16T08:20:54Z</dcterms:modified>
  <cp:category/>
  <cp:version/>
  <cp:contentType/>
  <cp:contentStatus/>
</cp:coreProperties>
</file>